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ec1991-my.sharepoint.com/personal/benm_mhec_org/Documents/Documents/"/>
    </mc:Choice>
  </mc:AlternateContent>
  <xr:revisionPtr revIDLastSave="302" documentId="8_{F9585912-D095-F74B-9CA4-E85B966900BD}" xr6:coauthVersionLast="45" xr6:coauthVersionMax="45" xr10:uidLastSave="{97619EE0-1600-48F6-8CBA-4C1AD4547A71}"/>
  <bookViews>
    <workbookView xWindow="5145" yWindow="2595" windowWidth="28110" windowHeight="15885" xr2:uid="{2C6D35B9-DD74-BC48-BD3B-072F0C66D064}"/>
  </bookViews>
  <sheets>
    <sheet name="Sheet1" sheetId="1" r:id="rId1"/>
  </sheets>
  <definedNames>
    <definedName name="_xlnm.Print_Area" localSheetId="0">Sheet1!$A$1:$O$31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 l="1"/>
  <c r="N21" i="1"/>
  <c r="N22" i="1" s="1"/>
  <c r="E23" i="1"/>
  <c r="E24" i="1" s="1"/>
  <c r="F25" i="1" s="1"/>
  <c r="E19" i="1"/>
  <c r="E20" i="1" s="1"/>
  <c r="F21" i="1" s="1"/>
  <c r="N25" i="1"/>
  <c r="N26" i="1" s="1"/>
  <c r="O27" i="1" l="1"/>
  <c r="O23" i="1"/>
  <c r="E27" i="1"/>
  <c r="F28" i="1" l="1"/>
  <c r="E29" i="1" s="1"/>
  <c r="N29" i="1"/>
  <c r="O30" i="1" l="1"/>
  <c r="N31" i="1" s="1"/>
</calcChain>
</file>

<file path=xl/sharedStrings.xml><?xml version="1.0" encoding="utf-8"?>
<sst xmlns="http://schemas.openxmlformats.org/spreadsheetml/2006/main" count="76" uniqueCount="60">
  <si>
    <t>Institution:</t>
  </si>
  <si>
    <t>Address</t>
  </si>
  <si>
    <t>City:</t>
  </si>
  <si>
    <t>IT/Tech Contact:</t>
  </si>
  <si>
    <t>Telephone:</t>
  </si>
  <si>
    <t>Email:</t>
  </si>
  <si>
    <t>State (2-ltr USPS):</t>
  </si>
  <si>
    <t>Zip:</t>
  </si>
  <si>
    <t>Date:</t>
  </si>
  <si>
    <t>Title:</t>
  </si>
  <si>
    <t>Fax:</t>
  </si>
  <si>
    <t>Workstation Method</t>
  </si>
  <si>
    <t>FTE Method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</si>
  <si>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</si>
  <si>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</si>
  <si>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</si>
  <si>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</si>
  <si>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</si>
  <si>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</si>
  <si>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</si>
  <si>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</si>
  <si>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</si>
  <si>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</si>
  <si>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</si>
  <si>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MHEC Fee</t>
  </si>
  <si>
    <t>L</t>
  </si>
  <si>
    <t>N</t>
  </si>
  <si>
    <t>M</t>
  </si>
  <si>
    <t>Source:</t>
  </si>
  <si>
    <t>MHEC</t>
  </si>
  <si>
    <t>Total workstation count</t>
  </si>
  <si>
    <t>Normal Micro Focus ALA Discount (%)</t>
  </si>
  <si>
    <t>Discount amount (C x B)</t>
  </si>
  <si>
    <t>Normal annual fee (A x E)</t>
  </si>
  <si>
    <t>Without MHEC|Micro Focus Collaborative Discount</t>
  </si>
  <si>
    <t>With MHEC|Micro Focus Collaborative Discount</t>
  </si>
  <si>
    <t>MHEC|Micro Focus discount (B x 22%)</t>
  </si>
  <si>
    <t>Campus|Dept (if applicable):</t>
  </si>
  <si>
    <t>Applicable price/workstation from Micro Focus price list</t>
  </si>
  <si>
    <t>ALA fee to Micro Focus with MHEC discount (A x H)</t>
  </si>
  <si>
    <t>Annual fee owed to MHEC (J x 15%)</t>
  </si>
  <si>
    <t>Total enrollment (FTE)</t>
  </si>
  <si>
    <t>Total employment (FTE)</t>
  </si>
  <si>
    <t>Total population (A + B)</t>
  </si>
  <si>
    <t>Applicable price/person from Micro Focus price list</t>
  </si>
  <si>
    <t>Discount Amount (E x D)</t>
  </si>
  <si>
    <t>Normal annual fee (C x G)</t>
  </si>
  <si>
    <t>MHEC|Micro Focus discount (D x 46%)</t>
  </si>
  <si>
    <t>ALA fee to Micro Focus with MHEC discount (C x J)</t>
  </si>
  <si>
    <t>Annual fee owed to MHEC (L x 15%)</t>
  </si>
  <si>
    <t>Note: All multiplication steps on this form are truncated to n.nn.</t>
  </si>
  <si>
    <t>Gross savings with MHEC discount (F — I)</t>
  </si>
  <si>
    <t>MHEC price/workstation after discount (B — G)</t>
  </si>
  <si>
    <t>Net savings after fee (J — K)</t>
  </si>
  <si>
    <t>Adjusted price/person (D — F)</t>
  </si>
  <si>
    <t>MHEC price/person after discount (D — I)</t>
  </si>
  <si>
    <t>Gross savings with MHEC discount (H — K)</t>
  </si>
  <si>
    <t>Net savings after fee (L — M)</t>
  </si>
  <si>
    <t>Adjusted price/workstation (B — D)</t>
  </si>
  <si>
    <t>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</si>
</sst>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8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1" fillId="0" borderId="8" xfId="0" applyFont="1" applyBorder="1" applyProtection="1"/>
    <xf numFmtId="0" fontId="1" fillId="3" borderId="9" xfId="0" applyFont="1" applyFill="1" applyBorder="1" applyProtection="1"/>
    <xf numFmtId="164" fontId="1" fillId="0" borderId="1" xfId="0" applyNumberFormat="1" applyFont="1" applyBorder="1" applyProtection="1"/>
    <xf numFmtId="164" fontId="1" fillId="3" borderId="9" xfId="0" applyNumberFormat="1" applyFont="1" applyFill="1" applyBorder="1" applyProtection="1"/>
    <xf numFmtId="0" fontId="1" fillId="3" borderId="1" xfId="0" applyFont="1" applyFill="1" applyBorder="1" applyProtection="1"/>
    <xf numFmtId="0" fontId="1" fillId="0" borderId="10" xfId="0" applyFont="1" applyBorder="1" applyProtection="1"/>
    <xf numFmtId="0" fontId="1" fillId="3" borderId="12" xfId="0" applyFont="1" applyFill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15" fontId="4" fillId="0" borderId="0" xfId="0" applyNumberFormat="1" applyFont="1" applyAlignment="1" applyProtection="1">
      <alignment horizontal="center"/>
    </xf>
    <xf numFmtId="164" fontId="1" fillId="0" borderId="9" xfId="0" applyNumberFormat="1" applyFont="1" applyBorder="1" applyProtection="1"/>
    <xf numFmtId="164" fontId="1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164" fontId="1" fillId="0" borderId="11" xfId="0" applyNumberFormat="1" applyFont="1" applyBorder="1" applyProtection="1"/>
    <xf numFmtId="164" fontId="7" fillId="0" borderId="9" xfId="0" applyNumberFormat="1" applyFont="1" applyBorder="1" applyProtection="1"/>
    <xf numFmtId="1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7" fillId="0" borderId="1" xfId="0" applyFont="1" applyBorder="1" applyProtection="1"/>
    <xf numFmtId="0" fontId="1" fillId="0" borderId="11" xfId="0" applyFont="1" applyBorder="1" applyProtection="1"/>
    <xf numFmtId="0" fontId="5" fillId="0" borderId="13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11" xfId="0" applyFont="1" applyBorder="1" applyProtection="1"/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228600</xdr:rowOff>
    </xdr:from>
    <xdr:to>
      <xdr:col>3</xdr:col>
      <xdr:colOff>2655578</xdr:colOff>
      <xdr:row>0</xdr:row>
      <xdr:rowOff>1703073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3931928" cy="1474473"/>
        </a:xfrm>
        <a:prstGeom prst="rect">
          <a:avLst/>
        </a:prstGeom>
      </xdr:spPr>
    </xdr:pic>
    <xdr:clientData/>
  </xdr:twoCellAnchor>
  <xdr:twoCellAnchor editAs="absolute">
    <xdr:from>
      <xdr:col>10</xdr:col>
      <xdr:colOff>276225</xdr:colOff>
      <xdr:row>0</xdr:row>
      <xdr:rowOff>508001</xdr:rowOff>
    </xdr:from>
    <xdr:to>
      <xdr:col>14</xdr:col>
      <xdr:colOff>647896</xdr:colOff>
      <xdr:row>0</xdr:row>
      <xdr:rowOff>1422448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508001"/>
          <a:ext cx="3810196" cy="914447"/>
        </a:xfrm>
        <a:prstGeom prst="rect">
          <a:avLst/>
        </a:prstGeom>
      </xdr:spPr>
    </xdr:pic>
    <xdr:clientData/>
  </xdr:twoCellAnchor>
  <xdr:twoCellAnchor editAs="absolute">
    <xdr:from>
      <xdr:col>3</xdr:col>
      <xdr:colOff>2438401</xdr:colOff>
      <xdr:row>0</xdr:row>
      <xdr:rowOff>558800</xdr:rowOff>
    </xdr:from>
    <xdr:to>
      <xdr:col>10</xdr:col>
      <xdr:colOff>219076</xdr:colOff>
      <xdr:row>0</xdr:row>
      <xdr:rowOff>1390650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14751" y="558800"/>
          <a:ext cx="4648200" cy="831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rgbClr val="C00000"/>
              </a:solidFill>
              <a:latin typeface="Trebuchet MS" panose="020B0703020202090204" pitchFamily="34" charset="0"/>
            </a:rPr>
            <a:t>MHEC|Micro Focus Higher Education Collaborative</a:t>
          </a:r>
          <a:r>
            <a:rPr lang="en-US" sz="1200" b="1" baseline="0">
              <a:solidFill>
                <a:srgbClr val="C00000"/>
              </a:solidFill>
              <a:latin typeface="Trebuchet MS" panose="020B0703020202090204" pitchFamily="34" charset="0"/>
            </a:rPr>
            <a:t> Worksheet</a:t>
          </a:r>
        </a:p>
        <a:p>
          <a:pPr algn="ctr"/>
          <a:r>
            <a:rPr lang="en-US" sz="1200">
              <a:latin typeface="Trebuchet MS" panose="020B0703020202090204" pitchFamily="34" charset="0"/>
            </a:rPr>
            <a:t>finance@mhec.org</a:t>
          </a:r>
          <a:r>
            <a:rPr lang="en-US" sz="1200" baseline="0">
              <a:latin typeface="Trebuchet MS" panose="020B0703020202090204" pitchFamily="34" charset="0"/>
            </a:rPr>
            <a:t> (612)677-2766 Fax: (612)767-3353</a:t>
          </a:r>
        </a:p>
        <a:p>
          <a:pPr algn="ctr"/>
          <a:r>
            <a:rPr lang="en-US" sz="1200" baseline="0">
              <a:latin typeface="Trebuchet MS" panose="020B0703020202090204" pitchFamily="34" charset="0"/>
            </a:rPr>
            <a:t>105 Fifth Avenue South, Ste. 450</a:t>
          </a:r>
        </a:p>
        <a:p>
          <a:pPr algn="ctr"/>
          <a:r>
            <a:rPr lang="en-US" sz="1200" baseline="0">
              <a:latin typeface="Trebuchet MS" panose="020B0703020202090204" pitchFamily="34" charset="0"/>
            </a:rPr>
            <a:t>Minneapolis, MN 55401</a:t>
          </a:r>
          <a:endParaRPr lang="en-US" sz="1200">
            <a:latin typeface="Trebuchet MS" panose="020B070302020209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56B5-6BE4-4D48-A5A6-B32B0875989E}">
  <sheetPr>
    <pageSetUpPr fitToPage="1"/>
  </sheetPr>
  <dimension ref="B1:O31"/>
  <sheetViews>
    <sheetView showGridLines="0" tabSelected="1" workbookViewId="0">
      <selection activeCell="D2" sqref="D2:F2"/>
    </sheetView>
  </sheetViews>
  <sheetFormatPr defaultColWidth="10.875" defaultRowHeight="18" x14ac:dyDescent="0.35"/>
  <cols>
    <col min="1" max="1" width="0.5" style="2" customWidth="1"/>
    <col min="2" max="2" width="3.125" style="2" customWidth="1"/>
    <col min="3" max="3" width="13" style="2" customWidth="1"/>
    <col min="4" max="4" width="35.5" style="2" customWidth="1"/>
    <col min="5" max="6" width="11.875" style="2" customWidth="1"/>
    <col min="7" max="7" width="4.375" style="2" customWidth="1"/>
    <col min="8" max="8" width="4.125" style="2" customWidth="1"/>
    <col min="9" max="9" width="10.875" style="2"/>
    <col min="10" max="11" width="11.375" style="2" bestFit="1" customWidth="1"/>
    <col min="12" max="13" width="10.875" style="2"/>
    <col min="14" max="15" width="12" style="2" customWidth="1"/>
    <col min="16" max="16384" width="10.875" style="2"/>
  </cols>
  <sheetData>
    <row r="1" spans="2:15" ht="155.25" customHeight="1" x14ac:dyDescent="0.35"/>
    <row r="2" spans="2:15" ht="24" customHeight="1" x14ac:dyDescent="0.35">
      <c r="C2" s="3" t="s">
        <v>0</v>
      </c>
      <c r="D2" s="31"/>
      <c r="E2" s="32"/>
      <c r="F2" s="33"/>
      <c r="J2" s="3" t="s">
        <v>37</v>
      </c>
      <c r="K2" s="31"/>
      <c r="L2" s="32"/>
      <c r="M2" s="33"/>
      <c r="N2" s="3" t="s">
        <v>8</v>
      </c>
      <c r="O2" s="1"/>
    </row>
    <row r="3" spans="2:15" s="4" customFormat="1" ht="6" customHeight="1" x14ac:dyDescent="0.25"/>
    <row r="4" spans="2:15" ht="24" customHeight="1" x14ac:dyDescent="0.35">
      <c r="C4" s="3" t="s">
        <v>1</v>
      </c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2:15" s="4" customFormat="1" ht="6" customHeight="1" x14ac:dyDescent="0.25"/>
    <row r="6" spans="2:15" ht="24" customHeight="1" x14ac:dyDescent="0.35">
      <c r="C6" s="3" t="s">
        <v>2</v>
      </c>
      <c r="D6" s="31"/>
      <c r="E6" s="32"/>
      <c r="F6" s="33"/>
      <c r="J6" s="3" t="s">
        <v>6</v>
      </c>
      <c r="K6" s="1"/>
      <c r="N6" s="3" t="s">
        <v>7</v>
      </c>
      <c r="O6" s="1"/>
    </row>
    <row r="7" spans="2:15" s="4" customFormat="1" ht="6" customHeight="1" x14ac:dyDescent="0.25"/>
    <row r="8" spans="2:15" ht="24" customHeight="1" x14ac:dyDescent="0.35">
      <c r="C8" s="3" t="s">
        <v>3</v>
      </c>
      <c r="D8" s="31"/>
      <c r="E8" s="32"/>
      <c r="F8" s="33"/>
      <c r="J8" s="3" t="s">
        <v>9</v>
      </c>
      <c r="K8" s="31"/>
      <c r="L8" s="32"/>
      <c r="M8" s="32"/>
      <c r="N8" s="32"/>
      <c r="O8" s="33"/>
    </row>
    <row r="9" spans="2:15" s="4" customFormat="1" ht="6" customHeight="1" x14ac:dyDescent="0.25"/>
    <row r="10" spans="2:15" ht="24" customHeight="1" x14ac:dyDescent="0.35">
      <c r="C10" s="3" t="s">
        <v>4</v>
      </c>
      <c r="D10" s="31"/>
      <c r="E10" s="32"/>
      <c r="F10" s="33"/>
      <c r="J10" s="3" t="s">
        <v>10</v>
      </c>
      <c r="K10" s="34"/>
      <c r="L10" s="35"/>
      <c r="M10" s="35"/>
      <c r="N10" s="35"/>
      <c r="O10" s="36"/>
    </row>
    <row r="11" spans="2:15" s="4" customFormat="1" ht="6" customHeight="1" x14ac:dyDescent="0.25"/>
    <row r="12" spans="2:15" ht="24" customHeight="1" x14ac:dyDescent="0.35">
      <c r="C12" s="3" t="s">
        <v>5</v>
      </c>
      <c r="D12" s="31"/>
      <c r="E12" s="32"/>
      <c r="F12" s="33"/>
    </row>
    <row r="13" spans="2:15" ht="32.25" customHeight="1" thickBot="1" x14ac:dyDescent="0.4"/>
    <row r="14" spans="2:15" ht="23.25" x14ac:dyDescent="0.35">
      <c r="B14" s="37" t="s">
        <v>11</v>
      </c>
      <c r="C14" s="38"/>
      <c r="D14" s="38"/>
      <c r="E14" s="38"/>
      <c r="F14" s="39"/>
      <c r="G14" s="4"/>
      <c r="H14" s="40" t="s">
        <v>12</v>
      </c>
      <c r="I14" s="41"/>
      <c r="J14" s="41"/>
      <c r="K14" s="41"/>
      <c r="L14" s="41"/>
      <c r="M14" s="41"/>
      <c r="N14" s="41"/>
      <c r="O14" s="42"/>
    </row>
    <row r="15" spans="2:15" x14ac:dyDescent="0.35">
      <c r="B15" s="22" t="s">
        <v>34</v>
      </c>
      <c r="C15" s="23"/>
      <c r="D15" s="23"/>
      <c r="E15" s="23"/>
      <c r="F15" s="24"/>
      <c r="H15" s="22" t="s">
        <v>34</v>
      </c>
      <c r="I15" s="23"/>
      <c r="J15" s="23"/>
      <c r="K15" s="23"/>
      <c r="L15" s="23"/>
      <c r="M15" s="23"/>
      <c r="N15" s="23"/>
      <c r="O15" s="24"/>
    </row>
    <row r="16" spans="2:15" x14ac:dyDescent="0.35">
      <c r="B16" s="5" t="s">
        <v>13</v>
      </c>
      <c r="C16" s="29" t="s">
        <v>30</v>
      </c>
      <c r="D16" s="29"/>
      <c r="E16" s="1"/>
      <c r="F16" s="6"/>
      <c r="H16" s="5" t="s">
        <v>13</v>
      </c>
      <c r="I16" s="25" t="s">
        <v>41</v>
      </c>
      <c r="J16" s="25"/>
      <c r="K16" s="25"/>
      <c r="L16" s="25"/>
      <c r="M16" s="25"/>
      <c r="N16" s="20"/>
      <c r="O16" s="6"/>
    </row>
    <row r="17" spans="2:15" x14ac:dyDescent="0.35">
      <c r="B17" s="5" t="s">
        <v>14</v>
      </c>
      <c r="C17" s="29" t="s">
        <v>38</v>
      </c>
      <c r="D17" s="29"/>
      <c r="E17" s="16"/>
      <c r="F17" s="8"/>
      <c r="H17" s="5" t="s">
        <v>14</v>
      </c>
      <c r="I17" s="25" t="s">
        <v>42</v>
      </c>
      <c r="J17" s="25"/>
      <c r="K17" s="25"/>
      <c r="L17" s="25"/>
      <c r="M17" s="25"/>
      <c r="N17" s="20"/>
      <c r="O17" s="8"/>
    </row>
    <row r="18" spans="2:15" x14ac:dyDescent="0.35">
      <c r="B18" s="5" t="s">
        <v>15</v>
      </c>
      <c r="C18" s="29" t="s">
        <v>31</v>
      </c>
      <c r="D18" s="29"/>
      <c r="E18" s="17"/>
      <c r="F18" s="6"/>
      <c r="H18" s="5" t="s">
        <v>15</v>
      </c>
      <c r="I18" s="25" t="s">
        <v>43</v>
      </c>
      <c r="J18" s="25"/>
      <c r="K18" s="25"/>
      <c r="L18" s="25"/>
      <c r="M18" s="25"/>
      <c r="N18" s="21">
        <f>N16+N17</f>
        <v>0</v>
      </c>
      <c r="O18" s="6"/>
    </row>
    <row r="19" spans="2:15" x14ac:dyDescent="0.35">
      <c r="B19" s="5" t="s">
        <v>16</v>
      </c>
      <c r="C19" s="29" t="s">
        <v>32</v>
      </c>
      <c r="D19" s="29"/>
      <c r="E19" s="7">
        <f>TRUNC(E18*E17,2)</f>
        <v>0</v>
      </c>
      <c r="F19" s="6"/>
      <c r="H19" s="5" t="s">
        <v>16</v>
      </c>
      <c r="I19" s="25" t="s">
        <v>44</v>
      </c>
      <c r="J19" s="25"/>
      <c r="K19" s="25"/>
      <c r="L19" s="25"/>
      <c r="M19" s="25"/>
      <c r="N19" s="16"/>
      <c r="O19" s="6"/>
    </row>
    <row r="20" spans="2:15" x14ac:dyDescent="0.35">
      <c r="B20" s="5" t="s">
        <v>17</v>
      </c>
      <c r="C20" s="29" t="s">
        <v>58</v>
      </c>
      <c r="D20" s="29"/>
      <c r="E20" s="7">
        <f>E17-E19</f>
        <v>0</v>
      </c>
      <c r="F20" s="6"/>
      <c r="H20" s="5" t="s">
        <v>17</v>
      </c>
      <c r="I20" s="25" t="s">
        <v>31</v>
      </c>
      <c r="J20" s="25"/>
      <c r="K20" s="25"/>
      <c r="L20" s="25"/>
      <c r="M20" s="25"/>
      <c r="N20" s="17"/>
      <c r="O20" s="6"/>
    </row>
    <row r="21" spans="2:15" x14ac:dyDescent="0.35">
      <c r="B21" s="5" t="s">
        <v>18</v>
      </c>
      <c r="C21" s="29" t="s">
        <v>33</v>
      </c>
      <c r="D21" s="29"/>
      <c r="E21" s="9"/>
      <c r="F21" s="15">
        <f>E16*E20</f>
        <v>0</v>
      </c>
      <c r="H21" s="5" t="s">
        <v>18</v>
      </c>
      <c r="I21" s="25" t="s">
        <v>45</v>
      </c>
      <c r="J21" s="25"/>
      <c r="K21" s="25"/>
      <c r="L21" s="25"/>
      <c r="M21" s="25"/>
      <c r="N21" s="7">
        <f>TRUNC(N20*N19,2)</f>
        <v>0</v>
      </c>
      <c r="O21" s="6"/>
    </row>
    <row r="22" spans="2:15" x14ac:dyDescent="0.35">
      <c r="B22" s="22" t="s">
        <v>35</v>
      </c>
      <c r="C22" s="23"/>
      <c r="D22" s="23"/>
      <c r="E22" s="23"/>
      <c r="F22" s="24"/>
      <c r="H22" s="5" t="s">
        <v>19</v>
      </c>
      <c r="I22" s="25" t="s">
        <v>54</v>
      </c>
      <c r="J22" s="25"/>
      <c r="K22" s="25"/>
      <c r="L22" s="25"/>
      <c r="M22" s="25"/>
      <c r="N22" s="7">
        <f>N19-N21</f>
        <v>0</v>
      </c>
      <c r="O22" s="6"/>
    </row>
    <row r="23" spans="2:15" x14ac:dyDescent="0.35">
      <c r="B23" s="5" t="s">
        <v>19</v>
      </c>
      <c r="C23" s="29" t="s">
        <v>36</v>
      </c>
      <c r="D23" s="29"/>
      <c r="E23" s="7">
        <f>TRUNC(E17*0.22,2)</f>
        <v>0</v>
      </c>
      <c r="F23" s="6"/>
      <c r="H23" s="5" t="s">
        <v>20</v>
      </c>
      <c r="I23" s="25" t="s">
        <v>46</v>
      </c>
      <c r="J23" s="25"/>
      <c r="K23" s="25"/>
      <c r="L23" s="25"/>
      <c r="M23" s="25"/>
      <c r="N23" s="9"/>
      <c r="O23" s="15">
        <f>N18*N22</f>
        <v>0</v>
      </c>
    </row>
    <row r="24" spans="2:15" x14ac:dyDescent="0.35">
      <c r="B24" s="5" t="s">
        <v>20</v>
      </c>
      <c r="C24" s="29" t="s">
        <v>52</v>
      </c>
      <c r="D24" s="29"/>
      <c r="E24" s="7">
        <f>E17-E23</f>
        <v>0</v>
      </c>
      <c r="F24" s="6"/>
      <c r="H24" s="22" t="s">
        <v>35</v>
      </c>
      <c r="I24" s="23"/>
      <c r="J24" s="23"/>
      <c r="K24" s="23"/>
      <c r="L24" s="23"/>
      <c r="M24" s="23"/>
      <c r="N24" s="23"/>
      <c r="O24" s="24"/>
    </row>
    <row r="25" spans="2:15" x14ac:dyDescent="0.35">
      <c r="B25" s="5" t="s">
        <v>21</v>
      </c>
      <c r="C25" s="29" t="s">
        <v>39</v>
      </c>
      <c r="D25" s="29"/>
      <c r="E25" s="9"/>
      <c r="F25" s="15">
        <f>E16*E24</f>
        <v>0</v>
      </c>
      <c r="H25" s="5" t="s">
        <v>21</v>
      </c>
      <c r="I25" s="25" t="s">
        <v>47</v>
      </c>
      <c r="J25" s="25"/>
      <c r="K25" s="25"/>
      <c r="L25" s="25"/>
      <c r="M25" s="25"/>
      <c r="N25" s="7">
        <f>TRUNC(N19*0.46,2)</f>
        <v>0</v>
      </c>
      <c r="O25" s="6"/>
    </row>
    <row r="26" spans="2:15" x14ac:dyDescent="0.35">
      <c r="B26" s="22" t="s">
        <v>24</v>
      </c>
      <c r="C26" s="23"/>
      <c r="D26" s="23"/>
      <c r="E26" s="23"/>
      <c r="F26" s="24"/>
      <c r="H26" s="5" t="s">
        <v>22</v>
      </c>
      <c r="I26" s="25" t="s">
        <v>55</v>
      </c>
      <c r="J26" s="25"/>
      <c r="K26" s="25"/>
      <c r="L26" s="25"/>
      <c r="M26" s="25"/>
      <c r="N26" s="7">
        <f>N19-N25</f>
        <v>0</v>
      </c>
      <c r="O26" s="6"/>
    </row>
    <row r="27" spans="2:15" x14ac:dyDescent="0.35">
      <c r="B27" s="5" t="s">
        <v>22</v>
      </c>
      <c r="C27" s="29" t="s">
        <v>51</v>
      </c>
      <c r="D27" s="29"/>
      <c r="E27" s="7">
        <f>F21-F25</f>
        <v>0</v>
      </c>
      <c r="F27" s="6"/>
      <c r="H27" s="5" t="s">
        <v>23</v>
      </c>
      <c r="I27" s="25" t="s">
        <v>48</v>
      </c>
      <c r="J27" s="25"/>
      <c r="K27" s="25"/>
      <c r="L27" s="25"/>
      <c r="M27" s="25"/>
      <c r="N27" s="9"/>
      <c r="O27" s="15">
        <f>N18*N26</f>
        <v>0</v>
      </c>
    </row>
    <row r="28" spans="2:15" x14ac:dyDescent="0.35">
      <c r="B28" s="5" t="s">
        <v>23</v>
      </c>
      <c r="C28" s="26" t="s">
        <v>40</v>
      </c>
      <c r="D28" s="26"/>
      <c r="E28" s="9"/>
      <c r="F28" s="19">
        <f>TRUNC(E27*0.15,2)</f>
        <v>0</v>
      </c>
      <c r="H28" s="22" t="s">
        <v>24</v>
      </c>
      <c r="I28" s="23"/>
      <c r="J28" s="23"/>
      <c r="K28" s="23"/>
      <c r="L28" s="23"/>
      <c r="M28" s="23"/>
      <c r="N28" s="23"/>
      <c r="O28" s="24"/>
    </row>
    <row r="29" spans="2:15" ht="18.75" thickBot="1" x14ac:dyDescent="0.4">
      <c r="B29" s="10" t="s">
        <v>25</v>
      </c>
      <c r="C29" s="30" t="s">
        <v>53</v>
      </c>
      <c r="D29" s="30"/>
      <c r="E29" s="18">
        <f>E27-F28</f>
        <v>0</v>
      </c>
      <c r="F29" s="11"/>
      <c r="H29" s="5" t="s">
        <v>25</v>
      </c>
      <c r="I29" s="25" t="s">
        <v>56</v>
      </c>
      <c r="J29" s="25"/>
      <c r="K29" s="25"/>
      <c r="L29" s="25"/>
      <c r="M29" s="25"/>
      <c r="N29" s="7">
        <f>O23-O27</f>
        <v>0</v>
      </c>
      <c r="O29" s="6"/>
    </row>
    <row r="30" spans="2:15" x14ac:dyDescent="0.35">
      <c r="C30" s="28" t="s">
        <v>50</v>
      </c>
      <c r="D30" s="28"/>
      <c r="H30" s="5" t="s">
        <v>27</v>
      </c>
      <c r="I30" s="26" t="s">
        <v>49</v>
      </c>
      <c r="J30" s="26"/>
      <c r="K30" s="26"/>
      <c r="L30" s="26"/>
      <c r="M30" s="26"/>
      <c r="N30" s="9"/>
      <c r="O30" s="19">
        <f>TRUNC(N29*0.15,2)</f>
        <v>0</v>
      </c>
    </row>
    <row r="31" spans="2:15" ht="18.75" thickBot="1" x14ac:dyDescent="0.4">
      <c r="C31" s="12" t="s">
        <v>28</v>
      </c>
      <c r="D31" s="13" t="s">
        <v>29</v>
      </c>
      <c r="E31" s="13" t="s">
        <v>59</v>
      </c>
      <c r="F31" s="14">
        <v>43929</v>
      </c>
      <c r="H31" s="10" t="s">
        <v>26</v>
      </c>
      <c r="I31" s="27" t="s">
        <v>57</v>
      </c>
      <c r="J31" s="27"/>
      <c r="K31" s="27"/>
      <c r="L31" s="27"/>
      <c r="M31" s="27"/>
      <c r="N31" s="18">
        <f>N29-O30</f>
        <v>0</v>
      </c>
      <c r="O31" s="11"/>
    </row>
  </sheetData>
  <sheetProtection algorithmName="SHA-512" hashValue="yDY/nU/QNaDeiWjt4Q/TuSLnTdgjrSfCE449VkU6GObwbifwsDwE9goC3ikKbMdlNeYg8oYHwrVJac4RomjPfQ==" saltValue="5reSbpYkzI9fq8BW4LXvLg==" spinCount="100000" sheet="1" objects="1" scenarios="1" selectLockedCells="1"/>
  <mergeCells count="44">
    <mergeCell ref="K2:M2"/>
    <mergeCell ref="D4:O4"/>
    <mergeCell ref="D6:F6"/>
    <mergeCell ref="D8:F8"/>
    <mergeCell ref="C20:D20"/>
    <mergeCell ref="C21:D21"/>
    <mergeCell ref="C23:D23"/>
    <mergeCell ref="C24:D24"/>
    <mergeCell ref="D2:F2"/>
    <mergeCell ref="C19:D19"/>
    <mergeCell ref="B15:F15"/>
    <mergeCell ref="H15:O15"/>
    <mergeCell ref="D10:F10"/>
    <mergeCell ref="D12:F12"/>
    <mergeCell ref="B14:F14"/>
    <mergeCell ref="H14:O14"/>
    <mergeCell ref="I16:M16"/>
    <mergeCell ref="I17:M17"/>
    <mergeCell ref="I18:M18"/>
    <mergeCell ref="K8:O8"/>
    <mergeCell ref="K10:O10"/>
    <mergeCell ref="C16:D16"/>
    <mergeCell ref="C17:D17"/>
    <mergeCell ref="C18:D18"/>
    <mergeCell ref="I31:M31"/>
    <mergeCell ref="C30:D30"/>
    <mergeCell ref="I22:M22"/>
    <mergeCell ref="I23:M23"/>
    <mergeCell ref="I25:M25"/>
    <mergeCell ref="I26:M26"/>
    <mergeCell ref="I27:M27"/>
    <mergeCell ref="I29:M29"/>
    <mergeCell ref="C25:D25"/>
    <mergeCell ref="C27:D27"/>
    <mergeCell ref="C28:D28"/>
    <mergeCell ref="C29:D29"/>
    <mergeCell ref="B22:F22"/>
    <mergeCell ref="B26:F26"/>
    <mergeCell ref="H24:O24"/>
    <mergeCell ref="H28:O28"/>
    <mergeCell ref="I19:M19"/>
    <mergeCell ref="I20:M20"/>
    <mergeCell ref="I30:M30"/>
    <mergeCell ref="I21:M21"/>
  </mergeCells>
  <printOptions horizontalCentered="1" verticalCentered="1"/>
  <pageMargins left="0.25" right="0.25" top="0.75" bottom="0.75" header="0.3" footer="0.3"/>
  <pageSetup scale="57" orientation="portrait" r:id="rId1"/>
  <headerFooter>
    <oddFooter>&amp;L&amp;"Trebuchet MS Bold,Bold"&amp;KB00003&amp;D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HM3</dc:creator>
  <cp:lastModifiedBy>Ben Millard</cp:lastModifiedBy>
  <cp:lastPrinted>2020-04-07T18:44:32Z</cp:lastPrinted>
  <dcterms:created xsi:type="dcterms:W3CDTF">2020-04-07T14:07:50Z</dcterms:created>
  <dcterms:modified xsi:type="dcterms:W3CDTF">2020-04-08T16:48:54Z</dcterms:modified>
</cp:coreProperties>
</file>